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<sst xmlns="http://schemas.openxmlformats.org/spreadsheetml/2006/main" count="25" uniqueCount="24">
  <si>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Samlet anskaffelsessum:</t>
  </si>
  <si>
    <t>Størrelser på boliger:</t>
  </si>
  <si>
    <t>Stk.</t>
  </si>
  <si>
    <t>Rum</t>
  </si>
  <si>
    <t>m2</t>
  </si>
  <si>
    <t>m2 i alt</t>
  </si>
  <si>
    <t>I alt</t>
  </si>
  <si>
    <t>Kreditf.lån - %</t>
  </si>
  <si>
    <t>Grundkap. - %</t>
  </si>
  <si>
    <t>Indskud - %</t>
  </si>
  <si>
    <t>Nettokap.</t>
  </si>
  <si>
    <t>Nettokapitaludgifter - pr. m2</t>
  </si>
  <si>
    <t>Øvrige driftsudgifter - pr. m2</t>
  </si>
  <si>
    <t>off.</t>
  </si>
  <si>
    <t>var.</t>
  </si>
  <si>
    <t>henl.</t>
  </si>
  <si>
    <t>Husleje pr. mdr.</t>
  </si>
  <si>
    <t>Total for afdelingen</t>
  </si>
  <si>
    <t>40% pr. bolig</t>
  </si>
  <si>
    <t>60% pr. m2</t>
  </si>
  <si>
    <t>Huslejeberegning efter indbyrdes værdi:</t>
  </si>
  <si>
    <t>Indskud 2% af købesum</t>
  </si>
  <si>
    <t>Med kommunal grundkapital</t>
  </si>
  <si>
    <t>Beregning husleje, indskud m.m. - Hovborgvej, Tofterup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</si>
</sst>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_ * #,##0.0_ ;_ * \-#,##0.0_ ;_ * &quot;-&quot;??_ ;_ @_ "/>
    <numFmt numFmtId="182" formatCode="_ * #,##0_ ;_ * \-#,##0_ ;_ * &quot;-&quot;??_ ;_ @_ "/>
    <numFmt numFmtId="183" formatCode="_ * #,##0.000_ ;_ * \-#,##0.000_ ;_ * &quot;-&quot;??_ ;_ @_ "/>
  </numFmts>
  <fonts count="40">
    <font>
      <sz val="10"/>
      <name val="Arial"/>
      <family val="0"/>
    </font>
    <font>
      <sz val="10"/>
      <name val="Comic Sans MS"/>
      <family val="4"/>
    </font>
    <font>
      <sz val="8"/>
      <name val="Arial"/>
      <family val="2"/>
    </font>
    <font>
      <b/>
      <sz val="10"/>
      <name val="Comic Sans MS"/>
      <family val="4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11" xfId="50" applyNumberFormat="1" applyFont="1" applyBorder="1">
      <alignment/>
      <protection/>
    </xf>
    <xf numFmtId="180" fontId="1" fillId="0" borderId="0" xfId="15" applyNumberFormat="1" applyFont="1" applyAlignment="1">
      <alignment/>
    </xf>
    <xf numFmtId="0" fontId="39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Ark1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8.140625" style="1" customWidth="1"/>
    <col min="2" max="2" width="6.7109375" style="1" customWidth="1"/>
    <col min="3" max="3" width="11.00390625" style="1" customWidth="1"/>
    <col min="4" max="4" width="9.140625" style="1" customWidth="1"/>
    <col min="5" max="5" width="15.28125" style="1" bestFit="1" customWidth="1"/>
    <col min="6" max="6" width="13.421875" style="1" bestFit="1" customWidth="1"/>
    <col min="7" max="7" width="12.7109375" style="1" customWidth="1"/>
    <col min="8" max="8" width="13.57421875" style="1" customWidth="1"/>
    <col min="9" max="16384" width="9.140625" style="1" customWidth="1"/>
  </cols>
  <sheetData>
    <row r="1" ht="16.5">
      <c r="A1" s="10" t="s">
        <v>22</v>
      </c>
    </row>
    <row r="2" spans="1:7" ht="15">
      <c r="A2" s="1" t="s">
        <v>23</v>
      </c>
      <c r="G2" s="13"/>
    </row>
    <row r="4" ht="15">
      <c r="A4" s="1" t="s">
        <v>1</v>
      </c>
    </row>
    <row r="6" spans="1:8" ht="16.5">
      <c r="A6" s="1" t="s">
        <v>2</v>
      </c>
      <c r="B6" s="1" t="s">
        <v>3</v>
      </c>
      <c r="C6" s="1" t="s">
        <v>4</v>
      </c>
      <c r="E6" s="1" t="s">
        <v>5</v>
      </c>
      <c r="F6" s="1" t="s">
        <v>21</v>
      </c>
      <c r="H6" s="11" t="s">
        <v>16</v>
      </c>
    </row>
    <row r="7" spans="1:8" ht="16.5">
      <c r="A7" s="1">
        <v>6</v>
      </c>
      <c r="B7" s="1">
        <v>3</v>
      </c>
      <c r="C7" s="1">
        <v>108.5</v>
      </c>
      <c r="E7" s="2">
        <f>A7*C7</f>
        <v>651</v>
      </c>
      <c r="F7" s="2">
        <f>E19/6</f>
        <v>34286</v>
      </c>
      <c r="H7" s="12">
        <f>SUM($E$34+($E$35*C7))/12</f>
        <v>6132.369366666669</v>
      </c>
    </row>
    <row r="8" spans="5:8" ht="16.5">
      <c r="E8" s="2">
        <f>A8*C8</f>
        <v>0</v>
      </c>
      <c r="F8" s="2"/>
      <c r="H8" s="12"/>
    </row>
    <row r="9" spans="1:8" ht="16.5">
      <c r="A9" s="7">
        <f>SUM(A7:A8)</f>
        <v>6</v>
      </c>
      <c r="E9" s="3">
        <f>SUM(E7:E8)</f>
        <v>651</v>
      </c>
      <c r="H9" s="10"/>
    </row>
    <row r="12" ht="15">
      <c r="A12" s="1" t="s">
        <v>0</v>
      </c>
    </row>
    <row r="13" ht="15">
      <c r="A13" s="13">
        <v>15800</v>
      </c>
    </row>
    <row r="14" spans="3:5" ht="15">
      <c r="C14" s="1" t="s">
        <v>4</v>
      </c>
      <c r="E14" s="1" t="s">
        <v>6</v>
      </c>
    </row>
    <row r="15" spans="1:8" ht="15">
      <c r="A15" s="2"/>
      <c r="B15" s="2"/>
      <c r="C15" s="2">
        <f>E9</f>
        <v>651</v>
      </c>
      <c r="D15" s="2"/>
      <c r="E15" s="8">
        <f>C15*A13</f>
        <v>10285800</v>
      </c>
      <c r="F15" s="15"/>
      <c r="H15" s="2" t="s">
        <v>10</v>
      </c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 t="s">
        <v>7</v>
      </c>
      <c r="B17" s="2"/>
      <c r="C17" s="5">
        <v>84</v>
      </c>
      <c r="D17" s="2"/>
      <c r="E17" s="2">
        <f>E15*C17/100</f>
        <v>8640072</v>
      </c>
      <c r="F17" s="2"/>
      <c r="G17" s="4">
        <v>2.8</v>
      </c>
      <c r="H17" s="2">
        <f>E15*G17/100</f>
        <v>288002.4</v>
      </c>
    </row>
    <row r="18" spans="1:8" ht="15">
      <c r="A18" s="2" t="s">
        <v>8</v>
      </c>
      <c r="B18" s="2"/>
      <c r="C18" s="5">
        <v>14</v>
      </c>
      <c r="D18" s="2"/>
      <c r="E18" s="2">
        <f>E15*C18/100</f>
        <v>1440012</v>
      </c>
      <c r="F18" s="2"/>
      <c r="G18" s="4">
        <v>0.27</v>
      </c>
      <c r="H18" s="2">
        <f>E17*G18/100</f>
        <v>23328.1944</v>
      </c>
    </row>
    <row r="19" spans="1:8" ht="15">
      <c r="A19" s="2" t="s">
        <v>9</v>
      </c>
      <c r="B19" s="2"/>
      <c r="C19" s="5">
        <v>2</v>
      </c>
      <c r="D19" s="2"/>
      <c r="E19" s="2">
        <f>E15*C19/100</f>
        <v>205716</v>
      </c>
      <c r="F19" s="2"/>
      <c r="G19" s="5"/>
      <c r="H19" s="2"/>
    </row>
    <row r="20" spans="3:8" ht="15">
      <c r="C20" s="6">
        <f>SUM(C17:C19)</f>
        <v>100</v>
      </c>
      <c r="E20" s="3">
        <f>SUM(E17:E19)</f>
        <v>10285800</v>
      </c>
      <c r="H20" s="3">
        <f>SUM(H17:H19)</f>
        <v>311330.5944</v>
      </c>
    </row>
    <row r="23" spans="1:8" ht="15">
      <c r="A23" s="1" t="s">
        <v>11</v>
      </c>
      <c r="H23" s="5">
        <f>H20/E9</f>
        <v>478.2344</v>
      </c>
    </row>
    <row r="24" ht="15">
      <c r="A24" s="1" t="s">
        <v>12</v>
      </c>
    </row>
    <row r="26" spans="1:8" ht="15">
      <c r="A26" s="1" t="s">
        <v>13</v>
      </c>
      <c r="H26" s="1">
        <v>100</v>
      </c>
    </row>
    <row r="27" spans="1:8" ht="15">
      <c r="A27" s="1" t="s">
        <v>14</v>
      </c>
      <c r="H27" s="1">
        <v>50</v>
      </c>
    </row>
    <row r="28" spans="1:8" ht="15">
      <c r="A28" s="1" t="s">
        <v>15</v>
      </c>
      <c r="H28" s="1">
        <v>50</v>
      </c>
    </row>
    <row r="29" ht="15">
      <c r="H29" s="6">
        <f>SUM(H23:H28)</f>
        <v>678.2344</v>
      </c>
    </row>
    <row r="31" ht="15">
      <c r="A31" s="1" t="s">
        <v>20</v>
      </c>
    </row>
    <row r="32" spans="1:5" ht="15">
      <c r="A32" s="1" t="s">
        <v>17</v>
      </c>
      <c r="E32" s="2">
        <f>H29*E9</f>
        <v>441530.59440000006</v>
      </c>
    </row>
    <row r="34" spans="1:5" ht="15">
      <c r="A34" s="1" t="s">
        <v>18</v>
      </c>
      <c r="E34" s="9">
        <f>E32*40%/A9</f>
        <v>29435.372960000008</v>
      </c>
    </row>
    <row r="35" spans="1:5" ht="15">
      <c r="A35" s="1" t="s">
        <v>19</v>
      </c>
      <c r="E35" s="9">
        <f>E32*60%/E9</f>
        <v>406.94064000000003</v>
      </c>
    </row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</sheetData>
  <sheetProtection/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Kongsgård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Nielsen</dc:creator>
  <cp:keywords/>
  <dc:description/>
  <cp:lastModifiedBy>hn</cp:lastModifiedBy>
  <cp:lastPrinted>2012-05-22T08:28:39Z</cp:lastPrinted>
  <dcterms:created xsi:type="dcterms:W3CDTF">2008-02-11T12:47:56Z</dcterms:created>
  <dcterms:modified xsi:type="dcterms:W3CDTF">2012-05-22T08:29:26Z</dcterms:modified>
  <cp:category/>
  <cp:version/>
  <cp:contentType/>
  <cp:contentStatus/>
</cp:coreProperties>
</file>